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riga-my.sharepoint.com/personal/llavrentjeva_edu_riga_lv/Documents/SKOLA_95vsk_5/1. SAIMNIECIBA/2_IEPIRKUMI_TIRGUS IZPETE/Iepirkums_2024/"/>
    </mc:Choice>
  </mc:AlternateContent>
  <xr:revisionPtr revIDLastSave="0" documentId="8_{EDD78F4A-89E4-4A8E-9C12-38FBCA32E622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Kopsavilkums" sheetId="2" state="hidden" r:id="rId1"/>
    <sheet name="Telpu remonta darbi" sheetId="1" r:id="rId2"/>
  </sheets>
  <definedNames>
    <definedName name="cellbimuser057F05B2D008360A9AB0E553" comment="BAZIS_LV">1714484857963</definedName>
    <definedName name="_xlnm.Print_Area" localSheetId="0">Kopsavilkums!$A$1:$I$43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C17" i="2"/>
  <c r="A9" i="2"/>
  <c r="A8" i="2"/>
  <c r="A7" i="2"/>
  <c r="N121" i="1" l="1"/>
  <c r="H17" i="2" s="1"/>
  <c r="M121" i="1"/>
  <c r="G17" i="2" s="1"/>
  <c r="K121" i="1"/>
  <c r="I17" i="2" s="1"/>
  <c r="E13" i="2" s="1"/>
  <c r="O121" i="1" l="1"/>
  <c r="O122" i="1" s="1"/>
  <c r="O123" i="1" s="1"/>
  <c r="L121" i="1"/>
  <c r="F17" i="2" s="1"/>
  <c r="O124" i="1" l="1"/>
  <c r="E17" i="2"/>
  <c r="E18" i="2" s="1"/>
  <c r="O125" i="1" l="1"/>
  <c r="E21" i="2"/>
  <c r="E20" i="2"/>
  <c r="E19" i="2"/>
  <c r="E13" i="1" l="1"/>
  <c r="E22" i="2"/>
  <c r="E12" i="2" s="1"/>
</calcChain>
</file>

<file path=xl/sharedStrings.xml><?xml version="1.0" encoding="utf-8"?>
<sst xmlns="http://schemas.openxmlformats.org/spreadsheetml/2006/main" count="254" uniqueCount="121">
  <si>
    <t>Pielikums Nr.</t>
  </si>
  <si>
    <t>Kopsavilkuma aprēķins</t>
  </si>
  <si>
    <t>Rīgas 95. vidusskola - telpu remonta darbi</t>
  </si>
  <si>
    <t>(būvdarbu veids vai konstruktīvā elementa nosaukums)</t>
  </si>
  <si>
    <t>Par kopējo summu, EUR</t>
  </si>
  <si>
    <t>Kopējā darbietilpība, c/h</t>
  </si>
  <si>
    <t>Nr. p. k.</t>
  </si>
  <si>
    <t>Kods, tāmes Nr.</t>
  </si>
  <si>
    <t>Būvdarbu veids vai konstruktīvā elementa nosaukums</t>
  </si>
  <si>
    <t>Tāmes izmaksas</t>
  </si>
  <si>
    <t>Tai skaitā</t>
  </si>
  <si>
    <t>Darbietilpība (c/h)</t>
  </si>
  <si>
    <t>Darba alga</t>
  </si>
  <si>
    <t>Būvizstrādājumi</t>
  </si>
  <si>
    <t xml:space="preserve">Mehānismi </t>
  </si>
  <si>
    <t>Kopā:</t>
  </si>
  <si>
    <t>Virsizdevumi (%)</t>
  </si>
  <si>
    <t>t.sk.darba aizsardzība %</t>
  </si>
  <si>
    <t>Peļņa (%)</t>
  </si>
  <si>
    <t>Pavisam kopā</t>
  </si>
  <si>
    <r>
      <rPr>
        <b/>
        <sz val="10"/>
        <rFont val="Arial"/>
        <family val="2"/>
      </rPr>
      <t>Sastādīja:</t>
    </r>
    <r>
      <rPr>
        <sz val="10"/>
        <rFont val="Arial"/>
        <family val="2"/>
      </rPr>
      <t xml:space="preserve"> __________________________________________</t>
    </r>
  </si>
  <si>
    <t>(paraksts un tā atšifrējums, amats, uzņēmuma nosaukums, datums)</t>
  </si>
  <si>
    <r>
      <rPr>
        <b/>
        <sz val="10"/>
        <rFont val="Arial"/>
        <family val="2"/>
      </rPr>
      <t>Pārbaudīja:</t>
    </r>
    <r>
      <rPr>
        <sz val="10"/>
        <rFont val="Arial"/>
        <family val="2"/>
      </rPr>
      <t xml:space="preserve"> __________________________________________________</t>
    </r>
  </si>
  <si>
    <t>Sertifikāta Nr.:</t>
  </si>
  <si>
    <t>Tāme sastādīta 2024.gada __._______</t>
  </si>
  <si>
    <t xml:space="preserve">1. pielikums iepirkumam, </t>
  </si>
  <si>
    <t xml:space="preserve"> identifikācijas Nr. R95VSK 2024/1</t>
  </si>
  <si>
    <t>Tehniskā specifikācija_Lokālā tāme Nr. 1</t>
  </si>
  <si>
    <t>„Telpu remonta darbi Rīgas 95.vidusskolā
Bruknas ielā 5 un Sērenes ielā 11”</t>
  </si>
  <si>
    <r>
      <rPr>
        <b/>
        <sz val="11"/>
        <rFont val="Times New Roman"/>
        <family val="1"/>
        <charset val="186"/>
      </rPr>
      <t>Objekta nosaukums</t>
    </r>
    <r>
      <rPr>
        <sz val="11"/>
        <rFont val="Times New Roman"/>
        <family val="1"/>
        <charset val="186"/>
      </rPr>
      <t>:„Telpu remonta darbi Rīgas 95.vidusskolā Bruknas ielā 5 un Sērenes ielā 11”</t>
    </r>
  </si>
  <si>
    <r>
      <rPr>
        <b/>
        <sz val="11"/>
        <rFont val="Times New Roman"/>
        <family val="1"/>
        <charset val="186"/>
      </rPr>
      <t>Būves nosaukums:</t>
    </r>
    <r>
      <rPr>
        <sz val="11"/>
        <rFont val="Times New Roman"/>
        <family val="1"/>
        <charset val="186"/>
      </rPr>
      <t xml:space="preserve"> Rīgas 95. vidusskola</t>
    </r>
  </si>
  <si>
    <r>
      <t xml:space="preserve">Objekta adrese: </t>
    </r>
    <r>
      <rPr>
        <sz val="11"/>
        <rFont val="Times New Roman"/>
        <family val="1"/>
        <charset val="186"/>
      </rPr>
      <t>Bruknas iela 5; Sērenes iela 11, LV-1058, Rīga</t>
    </r>
  </si>
  <si>
    <t>Pasūtījuma Nr.:</t>
  </si>
  <si>
    <t xml:space="preserve">Tāme sastādīta 2024.gada tirgus cenās.	</t>
  </si>
  <si>
    <t xml:space="preserve">Tāmes izmaksas </t>
  </si>
  <si>
    <t>euro</t>
  </si>
  <si>
    <t>Tāme sastādīta 2024. gada 30. aprīlī</t>
  </si>
  <si>
    <t>Nr.p.k.</t>
  </si>
  <si>
    <t>Būvdarbu nosaukums</t>
  </si>
  <si>
    <t>Mērv.</t>
  </si>
  <si>
    <t>Daudz.</t>
  </si>
  <si>
    <t>Vienības izmaksas</t>
  </si>
  <si>
    <t>Kopā uz visu apjomu</t>
  </si>
  <si>
    <r>
      <t>laika
norma
(</t>
    </r>
    <r>
      <rPr>
        <b/>
        <i/>
        <sz val="10"/>
        <rFont val="Times New Roman"/>
        <family val="1"/>
        <charset val="186"/>
      </rPr>
      <t>c/h</t>
    </r>
    <r>
      <rPr>
        <b/>
        <sz val="10"/>
        <rFont val="Times New Roman"/>
        <family val="1"/>
        <charset val="186"/>
      </rPr>
      <t>)</t>
    </r>
  </si>
  <si>
    <r>
      <t>darba samaksas likme (</t>
    </r>
    <r>
      <rPr>
        <b/>
        <i/>
        <sz val="10"/>
        <rFont val="Times New Roman"/>
        <family val="1"/>
        <charset val="186"/>
      </rPr>
      <t>euro/h</t>
    </r>
    <r>
      <rPr>
        <b/>
        <sz val="10"/>
        <rFont val="Times New Roman"/>
        <family val="1"/>
        <charset val="186"/>
      </rPr>
      <t>)</t>
    </r>
  </si>
  <si>
    <t>darba
alga</t>
  </si>
  <si>
    <t>materi-
āli</t>
  </si>
  <si>
    <t>mehāni-
smi</t>
  </si>
  <si>
    <t>kopā</t>
  </si>
  <si>
    <r>
      <t>darb-
ietilpība
(</t>
    </r>
    <r>
      <rPr>
        <b/>
        <i/>
        <sz val="10"/>
        <rFont val="Times New Roman"/>
        <family val="1"/>
        <charset val="186"/>
      </rPr>
      <t>c/h</t>
    </r>
    <r>
      <rPr>
        <b/>
        <sz val="10"/>
        <rFont val="Times New Roman"/>
        <family val="1"/>
        <charset val="186"/>
      </rPr>
      <t>)</t>
    </r>
  </si>
  <si>
    <t>summa</t>
  </si>
  <si>
    <t>232.kabinets</t>
  </si>
  <si>
    <t>Sienu remonts</t>
  </si>
  <si>
    <t>m2</t>
  </si>
  <si>
    <t>sienu tīrīšana līdz pamatam</t>
  </si>
  <si>
    <t>gruntēšana ar kvarcgruntu</t>
  </si>
  <si>
    <t>apmētums MP75 ar sietu</t>
  </si>
  <si>
    <t>sagatavošana krāsošanai</t>
  </si>
  <si>
    <t>gruntēšana ar Tiefgrunt</t>
  </si>
  <si>
    <t>špaktelešana 2x kārtas</t>
  </si>
  <si>
    <t>slīpešana</t>
  </si>
  <si>
    <t>krāsošana</t>
  </si>
  <si>
    <t>Grīdas</t>
  </si>
  <si>
    <t>grīdlīstes demontāža</t>
  </si>
  <si>
    <t>t/m</t>
  </si>
  <si>
    <t>vecas grīdas seguma demontāža</t>
  </si>
  <si>
    <t>gruntēšana</t>
  </si>
  <si>
    <t>izlīdzināšana</t>
  </si>
  <si>
    <t>grīdas seguma uzklāšana+10% atgriezumiem</t>
  </si>
  <si>
    <t>Grīdlīstes uzstādīšana +10%</t>
  </si>
  <si>
    <t>Griesti Armstrong tīpa+10%</t>
  </si>
  <si>
    <t>Ēlektrība</t>
  </si>
  <si>
    <t xml:space="preserve">elektrisko mehānismu nomaiņa un pieslēgšana </t>
  </si>
  <si>
    <t>gb.</t>
  </si>
  <si>
    <t xml:space="preserve">griestu apgaismojuma uzstadīšana un pieslēgšana </t>
  </si>
  <si>
    <t>elektriskie kabeļi</t>
  </si>
  <si>
    <t>Ārdurvja maiņa</t>
  </si>
  <si>
    <t>Aplodes</t>
  </si>
  <si>
    <t>kompl.</t>
  </si>
  <si>
    <t>Mēbeļu izņemšana pirms remonta ieejas mezglā</t>
  </si>
  <si>
    <t>c/s</t>
  </si>
  <si>
    <t xml:space="preserve">Atkritumu savākšana </t>
  </si>
  <si>
    <t>Atkritumu utilizācija</t>
  </si>
  <si>
    <t>233 kabinets</t>
  </si>
  <si>
    <t>gruntēšana ar Primer</t>
  </si>
  <si>
    <t>štrobešana</t>
  </si>
  <si>
    <t>instalācija elektrokabeli</t>
  </si>
  <si>
    <t>štrobu aiztaisīšana</t>
  </si>
  <si>
    <t>nomaiņa un pieslēgšana elektromehānismus</t>
  </si>
  <si>
    <t>Kastes apdare ar rigīpsi</t>
  </si>
  <si>
    <t>Mēbeļu izņemšana pirms remonta foajē</t>
  </si>
  <si>
    <t>Atkritumu savākšana un iznēšana</t>
  </si>
  <si>
    <t>Ģērbtuve</t>
  </si>
  <si>
    <t>Foaje 2. stāvs</t>
  </si>
  <si>
    <t>Baseins lievenis</t>
  </si>
  <si>
    <t>Demontāžas darbi</t>
  </si>
  <si>
    <t>Rakšanas darbi</t>
  </si>
  <si>
    <t>Drenāžas uztaisišana</t>
  </si>
  <si>
    <t>bruģakmeņu noņemšana apkārt lievenim</t>
  </si>
  <si>
    <t>ekskavators</t>
  </si>
  <si>
    <t>d/d</t>
  </si>
  <si>
    <t>šķembas</t>
  </si>
  <si>
    <t>m3</t>
  </si>
  <si>
    <t>blietētājs</t>
  </si>
  <si>
    <t>bruģakmeņu atjaunošana pec darbiem</t>
  </si>
  <si>
    <t>Pakāpienu betonēšana</t>
  </si>
  <si>
    <t>veidņu uzstadīšana</t>
  </si>
  <si>
    <t>skrūves-</t>
  </si>
  <si>
    <t>pak.</t>
  </si>
  <si>
    <t>dēļi-</t>
  </si>
  <si>
    <t>finieris-</t>
  </si>
  <si>
    <t>betonēšana</t>
  </si>
  <si>
    <t>Atkritumu savākšana</t>
  </si>
  <si>
    <t>Tiešās izmaksas kopā, t.sk. darba devēja sociālais nodoklis (23,59%)</t>
  </si>
  <si>
    <t>Virsizdevumi (8%)</t>
  </si>
  <si>
    <t>t. sk. darba aizsardzība</t>
  </si>
  <si>
    <t>Peļņa (5%)</t>
  </si>
  <si>
    <t>Kopā</t>
  </si>
  <si>
    <t xml:space="preserve">Sastādīja: </t>
  </si>
  <si>
    <t>(paraksts un tā atšifrējums, datums)</t>
  </si>
  <si>
    <t>Tāme sastādīta 2024.gada __.___________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</si>
</sst>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[$-809]General"/>
  </numFmts>
  <fonts count="28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sz val="12"/>
      <name val="Courier"/>
      <family val="1"/>
      <charset val="186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Times New Roman"/>
      <family val="1"/>
      <charset val="186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167" fontId="14" fillId="0" borderId="0" applyBorder="0" applyProtection="0"/>
    <xf numFmtId="164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>
      <alignment vertical="center"/>
    </xf>
    <xf numFmtId="0" fontId="3" fillId="0" borderId="0"/>
    <xf numFmtId="0" fontId="6" fillId="0" borderId="0"/>
    <xf numFmtId="0" fontId="1" fillId="0" borderId="0"/>
    <xf numFmtId="0" fontId="3" fillId="0" borderId="0"/>
  </cellStyleXfs>
  <cellXfs count="141"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24" applyFont="1"/>
    <xf numFmtId="0" fontId="17" fillId="0" borderId="0" xfId="24" applyFont="1" applyAlignment="1">
      <alignment vertical="center"/>
    </xf>
    <xf numFmtId="0" fontId="2" fillId="0" borderId="0" xfId="23" applyFont="1"/>
    <xf numFmtId="0" fontId="5" fillId="0" borderId="0" xfId="29" applyFont="1"/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24"/>
    <xf numFmtId="165" fontId="9" fillId="0" borderId="0" xfId="19" applyNumberFormat="1" applyFont="1" applyAlignment="1">
      <alignment horizontal="center" vertical="center"/>
    </xf>
    <xf numFmtId="165" fontId="5" fillId="0" borderId="0" xfId="19" applyNumberFormat="1" applyAlignment="1">
      <alignment horizontal="center" vertical="center"/>
    </xf>
    <xf numFmtId="165" fontId="5" fillId="0" borderId="0" xfId="19" applyNumberFormat="1" applyAlignment="1">
      <alignment horizontal="center" vertical="center" wrapText="1"/>
    </xf>
    <xf numFmtId="0" fontId="5" fillId="0" borderId="0" xfId="26" applyFont="1" applyAlignment="1">
      <alignment vertical="center"/>
    </xf>
    <xf numFmtId="4" fontId="5" fillId="0" borderId="0" xfId="24" applyNumberFormat="1"/>
    <xf numFmtId="0" fontId="5" fillId="0" borderId="0" xfId="24" applyAlignment="1">
      <alignment horizontal="right"/>
    </xf>
    <xf numFmtId="0" fontId="5" fillId="0" borderId="0" xfId="33" applyFont="1" applyAlignment="1">
      <alignment vertical="center"/>
    </xf>
    <xf numFmtId="0" fontId="5" fillId="0" borderId="0" xfId="19" applyAlignment="1">
      <alignment horizontal="left" vertical="center"/>
    </xf>
    <xf numFmtId="0" fontId="5" fillId="0" borderId="22" xfId="24" applyBorder="1" applyAlignment="1">
      <alignment horizontal="center" vertical="center" wrapText="1"/>
    </xf>
    <xf numFmtId="0" fontId="5" fillId="0" borderId="1" xfId="24" applyBorder="1" applyAlignment="1">
      <alignment horizontal="center" vertical="center"/>
    </xf>
    <xf numFmtId="4" fontId="5" fillId="0" borderId="1" xfId="24" applyNumberFormat="1" applyBorder="1" applyAlignment="1">
      <alignment horizontal="right" vertical="center" wrapText="1"/>
    </xf>
    <xf numFmtId="4" fontId="5" fillId="0" borderId="1" xfId="24" applyNumberFormat="1" applyBorder="1" applyAlignment="1">
      <alignment horizontal="right" vertical="center"/>
    </xf>
    <xf numFmtId="0" fontId="9" fillId="0" borderId="8" xfId="24" applyFont="1" applyBorder="1" applyAlignment="1">
      <alignment wrapText="1"/>
    </xf>
    <xf numFmtId="0" fontId="5" fillId="0" borderId="8" xfId="24" applyBorder="1" applyAlignment="1">
      <alignment horizontal="center" vertical="center"/>
    </xf>
    <xf numFmtId="4" fontId="9" fillId="0" borderId="23" xfId="24" applyNumberFormat="1" applyFont="1" applyBorder="1" applyAlignment="1">
      <alignment horizontal="right" vertical="center" wrapText="1"/>
    </xf>
    <xf numFmtId="0" fontId="5" fillId="0" borderId="1" xfId="24" applyBorder="1"/>
    <xf numFmtId="0" fontId="5" fillId="0" borderId="15" xfId="24" applyBorder="1" applyAlignment="1">
      <alignment horizontal="right" vertical="center" wrapText="1"/>
    </xf>
    <xf numFmtId="166" fontId="5" fillId="3" borderId="1" xfId="24" applyNumberFormat="1" applyFill="1" applyBorder="1" applyAlignment="1">
      <alignment horizontal="center" vertical="center" wrapText="1"/>
    </xf>
    <xf numFmtId="4" fontId="5" fillId="0" borderId="16" xfId="24" applyNumberFormat="1" applyBorder="1" applyAlignment="1">
      <alignment horizontal="right" vertical="center"/>
    </xf>
    <xf numFmtId="4" fontId="5" fillId="0" borderId="24" xfId="24" applyNumberFormat="1" applyBorder="1" applyAlignment="1">
      <alignment horizontal="right"/>
    </xf>
    <xf numFmtId="4" fontId="5" fillId="0" borderId="25" xfId="24" applyNumberFormat="1" applyBorder="1" applyAlignment="1">
      <alignment horizontal="right"/>
    </xf>
    <xf numFmtId="4" fontId="5" fillId="0" borderId="26" xfId="24" applyNumberFormat="1" applyBorder="1" applyAlignment="1">
      <alignment horizontal="right"/>
    </xf>
    <xf numFmtId="4" fontId="5" fillId="0" borderId="0" xfId="24" applyNumberFormat="1" applyAlignment="1">
      <alignment horizontal="right"/>
    </xf>
    <xf numFmtId="0" fontId="5" fillId="0" borderId="25" xfId="24" applyBorder="1" applyAlignment="1">
      <alignment horizontal="right" vertical="center" wrapText="1"/>
    </xf>
    <xf numFmtId="166" fontId="5" fillId="3" borderId="7" xfId="24" applyNumberFormat="1" applyFill="1" applyBorder="1" applyAlignment="1">
      <alignment horizontal="center" vertical="center" wrapText="1"/>
    </xf>
    <xf numFmtId="0" fontId="9" fillId="0" borderId="1" xfId="24" applyFont="1" applyBorder="1" applyAlignment="1">
      <alignment vertical="center" wrapText="1"/>
    </xf>
    <xf numFmtId="4" fontId="9" fillId="0" borderId="16" xfId="24" applyNumberFormat="1" applyFont="1" applyBorder="1" applyAlignment="1">
      <alignment horizontal="right" vertical="center"/>
    </xf>
    <xf numFmtId="0" fontId="9" fillId="0" borderId="0" xfId="24" applyFont="1" applyAlignment="1">
      <alignment horizontal="right" vertical="center" wrapText="1"/>
    </xf>
    <xf numFmtId="0" fontId="5" fillId="0" borderId="0" xfId="24" applyAlignment="1">
      <alignment horizontal="right" vertical="center" wrapText="1"/>
    </xf>
    <xf numFmtId="2" fontId="5" fillId="0" borderId="0" xfId="24" applyNumberFormat="1" applyAlignment="1">
      <alignment horizontal="center" vertical="center"/>
    </xf>
    <xf numFmtId="2" fontId="19" fillId="0" borderId="0" xfId="24" applyNumberFormat="1" applyFont="1"/>
    <xf numFmtId="2" fontId="5" fillId="0" borderId="0" xfId="24" applyNumberFormat="1"/>
    <xf numFmtId="0" fontId="2" fillId="0" borderId="0" xfId="29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2" fontId="20" fillId="0" borderId="28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2" fontId="20" fillId="0" borderId="8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30" applyNumberFormat="1" applyFont="1" applyBorder="1" applyAlignment="1">
      <alignment horizontal="left" vertical="center" wrapText="1"/>
    </xf>
    <xf numFmtId="0" fontId="2" fillId="0" borderId="1" xfId="3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5" fillId="0" borderId="0" xfId="0" applyFont="1" applyAlignment="1"/>
    <xf numFmtId="0" fontId="2" fillId="0" borderId="0" xfId="0" applyFont="1" applyAlignment="1"/>
    <xf numFmtId="0" fontId="18" fillId="3" borderId="0" xfId="24" applyFont="1" applyFill="1" applyAlignment="1">
      <alignment horizontal="right" vertical="center" wrapText="1"/>
    </xf>
    <xf numFmtId="0" fontId="5" fillId="0" borderId="9" xfId="24" applyBorder="1" applyAlignment="1">
      <alignment horizontal="center" vertical="center" wrapText="1"/>
    </xf>
    <xf numFmtId="0" fontId="5" fillId="0" borderId="17" xfId="24" applyBorder="1" applyAlignment="1">
      <alignment horizontal="center" vertical="center" wrapText="1"/>
    </xf>
    <xf numFmtId="0" fontId="5" fillId="0" borderId="11" xfId="24" applyBorder="1" applyAlignment="1">
      <alignment horizontal="center" vertical="center" wrapText="1"/>
    </xf>
    <xf numFmtId="0" fontId="5" fillId="0" borderId="12" xfId="24" applyBorder="1" applyAlignment="1">
      <alignment horizontal="center" vertical="center" wrapText="1"/>
    </xf>
    <xf numFmtId="0" fontId="5" fillId="0" borderId="19" xfId="24" applyBorder="1" applyAlignment="1">
      <alignment horizontal="center" vertical="center" wrapText="1"/>
    </xf>
    <xf numFmtId="0" fontId="5" fillId="0" borderId="20" xfId="24" applyBorder="1" applyAlignment="1">
      <alignment horizontal="center" vertical="center" wrapText="1"/>
    </xf>
    <xf numFmtId="0" fontId="5" fillId="0" borderId="4" xfId="24" applyBorder="1" applyAlignment="1">
      <alignment horizontal="left" vertical="center"/>
    </xf>
    <xf numFmtId="0" fontId="5" fillId="0" borderId="6" xfId="24" applyBorder="1" applyAlignment="1">
      <alignment horizontal="left" vertical="center"/>
    </xf>
    <xf numFmtId="10" fontId="9" fillId="0" borderId="11" xfId="24" applyNumberFormat="1" applyFont="1" applyBorder="1" applyAlignment="1">
      <alignment horizontal="right" wrapText="1"/>
    </xf>
    <xf numFmtId="10" fontId="9" fillId="0" borderId="12" xfId="24" applyNumberFormat="1" applyFont="1" applyBorder="1" applyAlignment="1">
      <alignment horizontal="right" wrapText="1"/>
    </xf>
    <xf numFmtId="0" fontId="8" fillId="0" borderId="0" xfId="18" applyFont="1" applyAlignment="1">
      <alignment horizontal="left" vertical="center" wrapText="1"/>
    </xf>
    <xf numFmtId="0" fontId="5" fillId="0" borderId="14" xfId="24" applyBorder="1" applyAlignment="1">
      <alignment horizontal="center" vertical="center" wrapText="1"/>
    </xf>
    <xf numFmtId="0" fontId="5" fillId="0" borderId="15" xfId="24" applyBorder="1" applyAlignment="1">
      <alignment horizontal="center" vertical="center" wrapText="1"/>
    </xf>
    <xf numFmtId="0" fontId="5" fillId="0" borderId="16" xfId="24" applyBorder="1" applyAlignment="1">
      <alignment horizontal="center" vertical="center" wrapText="1"/>
    </xf>
    <xf numFmtId="0" fontId="9" fillId="0" borderId="0" xfId="24" applyFont="1" applyAlignment="1">
      <alignment horizontal="center" vertical="center" wrapText="1"/>
    </xf>
    <xf numFmtId="0" fontId="12" fillId="0" borderId="0" xfId="24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24" applyBorder="1" applyAlignment="1">
      <alignment horizontal="center" vertical="center" wrapText="1"/>
    </xf>
    <xf numFmtId="0" fontId="5" fillId="0" borderId="21" xfId="24" applyBorder="1" applyAlignment="1">
      <alignment horizontal="center" vertical="center" wrapText="1"/>
    </xf>
    <xf numFmtId="0" fontId="5" fillId="0" borderId="10" xfId="24" applyBorder="1" applyAlignment="1">
      <alignment horizontal="center" vertical="center" wrapText="1"/>
    </xf>
    <xf numFmtId="0" fontId="5" fillId="0" borderId="18" xfId="24" applyBorder="1" applyAlignment="1">
      <alignment horizontal="center" vertical="center" wrapText="1"/>
    </xf>
    <xf numFmtId="0" fontId="8" fillId="0" borderId="0" xfId="18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4" fontId="5" fillId="0" borderId="0" xfId="24" applyNumberFormat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5" fillId="0" borderId="0" xfId="29" applyFont="1" applyAlignment="1">
      <alignment horizontal="left"/>
    </xf>
    <xf numFmtId="0" fontId="9" fillId="0" borderId="4" xfId="24" applyFont="1" applyBorder="1" applyAlignment="1">
      <alignment horizontal="right" vertical="center" wrapText="1"/>
    </xf>
    <xf numFmtId="0" fontId="9" fillId="0" borderId="6" xfId="24" applyFont="1" applyBorder="1" applyAlignment="1">
      <alignment horizontal="right" vertical="center" wrapText="1"/>
    </xf>
    <xf numFmtId="0" fontId="2" fillId="0" borderId="0" xfId="29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7" fillId="0" borderId="0" xfId="26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35">
    <cellStyle name="Excel Built-in Normal" xfId="1" xr:uid="{00000000-0005-0000-0000-000000000000}"/>
    <cellStyle name="Komats 2" xfId="2" xr:uid="{00000000-0005-0000-0000-000001000000}"/>
    <cellStyle name="Labs 2" xfId="3" xr:uid="{00000000-0005-0000-0000-000002000000}"/>
    <cellStyle name="Normal 10" xfId="4" xr:uid="{00000000-0005-0000-0000-000004000000}"/>
    <cellStyle name="Normal 12" xfId="5" xr:uid="{00000000-0005-0000-0000-000005000000}"/>
    <cellStyle name="Normal 12 2" xfId="6" xr:uid="{00000000-0005-0000-0000-000006000000}"/>
    <cellStyle name="Normal 12 2 2" xfId="7" xr:uid="{00000000-0005-0000-0000-000007000000}"/>
    <cellStyle name="Normal 14" xfId="8" xr:uid="{00000000-0005-0000-0000-000008000000}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3 2" xfId="12" xr:uid="{00000000-0005-0000-0000-00000C000000}"/>
    <cellStyle name="Normal 5" xfId="13" xr:uid="{00000000-0005-0000-0000-00000D000000}"/>
    <cellStyle name="Normal 5 2" xfId="14" xr:uid="{00000000-0005-0000-0000-00000E000000}"/>
    <cellStyle name="Normal 5 2 2" xfId="15" xr:uid="{00000000-0005-0000-0000-00000F000000}"/>
    <cellStyle name="Normal 5 2 2 2" xfId="16" xr:uid="{00000000-0005-0000-0000-000010000000}"/>
    <cellStyle name="Normal 5 2 3" xfId="17" xr:uid="{00000000-0005-0000-0000-000011000000}"/>
    <cellStyle name="Normal_OzolniekuUKT_07_07_2009_ar_formulam" xfId="18" xr:uid="{00000000-0005-0000-0000-000012000000}"/>
    <cellStyle name="Normal_TameTuristu5-2011-08-06" xfId="19" xr:uid="{00000000-0005-0000-0000-000013000000}"/>
    <cellStyle name="Parastais 2" xfId="20" xr:uid="{00000000-0005-0000-0000-000014000000}"/>
    <cellStyle name="Parastais 2 2" xfId="21" xr:uid="{00000000-0005-0000-0000-000015000000}"/>
    <cellStyle name="Parastais 5" xfId="22" xr:uid="{00000000-0005-0000-0000-000016000000}"/>
    <cellStyle name="Parasts" xfId="0" builtinId="0"/>
    <cellStyle name="Parasts 2" xfId="23" xr:uid="{00000000-0005-0000-0000-000017000000}"/>
    <cellStyle name="Parasts 2 2" xfId="24" xr:uid="{00000000-0005-0000-0000-000018000000}"/>
    <cellStyle name="Parasts 3" xfId="25" xr:uid="{00000000-0005-0000-0000-000019000000}"/>
    <cellStyle name="Parasts 4" xfId="26" xr:uid="{00000000-0005-0000-0000-00001A000000}"/>
    <cellStyle name="Parasts 4 2" xfId="27" xr:uid="{00000000-0005-0000-0000-00001B000000}"/>
    <cellStyle name="Parasts 5" xfId="28" xr:uid="{00000000-0005-0000-0000-00001C000000}"/>
    <cellStyle name="Parasts 6" xfId="29" xr:uid="{00000000-0005-0000-0000-00001D000000}"/>
    <cellStyle name="Parasts 7" xfId="30" xr:uid="{00000000-0005-0000-0000-00001E000000}"/>
    <cellStyle name="Style 1" xfId="31" xr:uid="{00000000-0005-0000-0000-00001F000000}"/>
    <cellStyle name="Обычный 4" xfId="32" xr:uid="{00000000-0005-0000-0000-000020000000}"/>
    <cellStyle name="Обычный_33. OZOLNIEKU NOVADA DOME_OZO SKOLA_TELPU, GAITENU, KAPNU TELPU REMONTS_TAME_VADIMS_2011_02_25_melnraksts" xfId="33" xr:uid="{00000000-0005-0000-0000-000021000000}"/>
    <cellStyle name="Стиль 1 2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zoomScaleNormal="100" workbookViewId="0">
      <selection activeCell="A10" sqref="A10:C10"/>
    </sheetView>
  </sheetViews>
  <sheetFormatPr defaultColWidth="9.140625" defaultRowHeight="12.75"/>
  <cols>
    <col min="1" max="2" width="9.140625" style="1"/>
    <col min="3" max="3" width="53.5703125" style="1" customWidth="1"/>
    <col min="4" max="4" width="9" style="1" customWidth="1"/>
    <col min="5" max="5" width="12" style="1" customWidth="1"/>
    <col min="6" max="6" width="11.140625" style="1" customWidth="1"/>
    <col min="7" max="7" width="14.140625" style="1" customWidth="1"/>
    <col min="8" max="8" width="11.85546875" style="1" customWidth="1"/>
    <col min="9" max="9" width="11" style="1" customWidth="1"/>
    <col min="10" max="16384" width="9.140625" style="1"/>
  </cols>
  <sheetData>
    <row r="1" spans="1:10" ht="23.25" customHeight="1">
      <c r="A1" s="8"/>
      <c r="B1" s="8"/>
      <c r="C1" s="88" t="s">
        <v>0</v>
      </c>
      <c r="D1" s="88"/>
      <c r="E1" s="88"/>
      <c r="F1" s="88"/>
      <c r="G1" s="88"/>
      <c r="H1" s="88"/>
      <c r="I1" s="88"/>
      <c r="J1" s="3"/>
    </row>
    <row r="2" spans="1:10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2"/>
    </row>
    <row r="3" spans="1:10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2"/>
    </row>
    <row r="4" spans="1:10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10">
      <c r="A5" s="6"/>
      <c r="B5" s="6"/>
      <c r="C5" s="6"/>
      <c r="D5" s="8"/>
      <c r="E5" s="8"/>
      <c r="F5" s="8"/>
      <c r="G5" s="8"/>
      <c r="H5" s="8"/>
      <c r="I5" s="8"/>
      <c r="J5" s="2"/>
    </row>
    <row r="6" spans="1:10">
      <c r="A6" s="6"/>
      <c r="B6" s="6"/>
      <c r="C6" s="6"/>
      <c r="D6" s="9"/>
      <c r="E6" s="9"/>
      <c r="F6" s="8"/>
      <c r="G6" s="8"/>
      <c r="H6" s="8"/>
      <c r="I6" s="8"/>
      <c r="J6" s="2"/>
    </row>
    <row r="7" spans="1:10" ht="14.25">
      <c r="A7" s="99" t="e">
        <f>#REF!</f>
        <v>#REF!</v>
      </c>
      <c r="B7" s="99"/>
      <c r="C7" s="99"/>
      <c r="D7" s="10"/>
      <c r="E7" s="8"/>
      <c r="F7" s="8"/>
      <c r="G7" s="8"/>
      <c r="H7" s="8"/>
      <c r="I7" s="8"/>
      <c r="J7" s="2"/>
    </row>
    <row r="8" spans="1:10" ht="14.25">
      <c r="A8" s="99" t="e">
        <f>#REF!</f>
        <v>#REF!</v>
      </c>
      <c r="B8" s="99"/>
      <c r="C8" s="99"/>
      <c r="D8" s="10"/>
      <c r="E8" s="8"/>
      <c r="F8" s="8"/>
      <c r="G8" s="8"/>
      <c r="H8" s="8"/>
      <c r="I8" s="8"/>
      <c r="J8" s="2"/>
    </row>
    <row r="9" spans="1:10" ht="14.25">
      <c r="A9" s="110" t="e">
        <f>#REF!</f>
        <v>#REF!</v>
      </c>
      <c r="B9" s="110"/>
      <c r="C9" s="110"/>
      <c r="D9" s="8"/>
      <c r="E9" s="8"/>
      <c r="F9" s="8"/>
      <c r="G9" s="8"/>
      <c r="H9" s="8"/>
      <c r="I9" s="8"/>
      <c r="J9" s="2"/>
    </row>
    <row r="10" spans="1:10" ht="14.25">
      <c r="A10" s="111" t="e">
        <f>#REF!</f>
        <v>#REF!</v>
      </c>
      <c r="B10" s="111"/>
      <c r="C10" s="111"/>
      <c r="D10" s="11"/>
      <c r="E10" s="8"/>
      <c r="F10" s="8"/>
      <c r="G10" s="8"/>
      <c r="H10" s="8"/>
      <c r="I10" s="8"/>
      <c r="J10" s="2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2"/>
    </row>
    <row r="12" spans="1:10">
      <c r="A12" s="12"/>
      <c r="B12" s="8"/>
      <c r="C12" s="113" t="s">
        <v>4</v>
      </c>
      <c r="D12" s="113"/>
      <c r="E12" s="13">
        <f>E22</f>
        <v>0</v>
      </c>
      <c r="F12" s="14"/>
      <c r="G12" s="6"/>
      <c r="H12" s="6"/>
      <c r="I12" s="13"/>
      <c r="J12" s="2"/>
    </row>
    <row r="13" spans="1:10">
      <c r="A13" s="15"/>
      <c r="B13" s="8"/>
      <c r="C13" s="113" t="s">
        <v>5</v>
      </c>
      <c r="D13" s="113"/>
      <c r="E13" s="13">
        <f>I17</f>
        <v>0</v>
      </c>
      <c r="F13" s="14"/>
      <c r="G13" s="6"/>
      <c r="H13" s="6"/>
      <c r="I13" s="13"/>
      <c r="J13" s="2"/>
    </row>
    <row r="14" spans="1:10">
      <c r="A14" s="15"/>
      <c r="B14" s="8"/>
      <c r="C14" s="13"/>
      <c r="D14" s="8"/>
      <c r="E14" s="8"/>
      <c r="F14" s="16"/>
      <c r="G14" s="8"/>
      <c r="H14" s="8"/>
      <c r="I14" s="13"/>
      <c r="J14" s="2"/>
    </row>
    <row r="15" spans="1:10">
      <c r="A15" s="89" t="s">
        <v>6</v>
      </c>
      <c r="B15" s="108" t="s">
        <v>7</v>
      </c>
      <c r="C15" s="91" t="s">
        <v>8</v>
      </c>
      <c r="D15" s="92"/>
      <c r="E15" s="106" t="s">
        <v>9</v>
      </c>
      <c r="F15" s="100" t="s">
        <v>10</v>
      </c>
      <c r="G15" s="101"/>
      <c r="H15" s="102"/>
      <c r="I15" s="89" t="s">
        <v>11</v>
      </c>
      <c r="J15" s="2"/>
    </row>
    <row r="16" spans="1:10">
      <c r="A16" s="90"/>
      <c r="B16" s="109"/>
      <c r="C16" s="93"/>
      <c r="D16" s="94"/>
      <c r="E16" s="107"/>
      <c r="F16" s="17" t="s">
        <v>12</v>
      </c>
      <c r="G16" s="17" t="s">
        <v>13</v>
      </c>
      <c r="H16" s="17" t="s">
        <v>14</v>
      </c>
      <c r="I16" s="90"/>
      <c r="J16" s="2"/>
    </row>
    <row r="17" spans="1:10">
      <c r="A17" s="18">
        <v>1</v>
      </c>
      <c r="B17" s="18">
        <v>1</v>
      </c>
      <c r="C17" s="95" t="e">
        <f>#REF!</f>
        <v>#REF!</v>
      </c>
      <c r="D17" s="96"/>
      <c r="E17" s="19">
        <f>'Telpu remonta darbi'!O121</f>
        <v>0</v>
      </c>
      <c r="F17" s="19">
        <f>'Telpu remonta darbi'!L121</f>
        <v>0</v>
      </c>
      <c r="G17" s="19">
        <f>'Telpu remonta darbi'!M121</f>
        <v>0</v>
      </c>
      <c r="H17" s="19">
        <f>'Telpu remonta darbi'!N121</f>
        <v>0</v>
      </c>
      <c r="I17" s="20">
        <f>'Telpu remonta darbi'!K121</f>
        <v>0</v>
      </c>
      <c r="J17" s="2"/>
    </row>
    <row r="18" spans="1:10">
      <c r="A18" s="21"/>
      <c r="B18" s="22"/>
      <c r="C18" s="97" t="s">
        <v>15</v>
      </c>
      <c r="D18" s="98"/>
      <c r="E18" s="23">
        <f>E17</f>
        <v>0</v>
      </c>
      <c r="F18" s="23"/>
      <c r="G18" s="23"/>
      <c r="H18" s="23"/>
      <c r="I18" s="23"/>
      <c r="J18" s="2"/>
    </row>
    <row r="19" spans="1:10">
      <c r="A19" s="24"/>
      <c r="B19" s="22"/>
      <c r="C19" s="25" t="s">
        <v>16</v>
      </c>
      <c r="D19" s="26">
        <v>0</v>
      </c>
      <c r="E19" s="27">
        <f>ROUND(D19*E18,2)</f>
        <v>0</v>
      </c>
      <c r="F19" s="28"/>
      <c r="G19" s="29"/>
      <c r="H19" s="29"/>
      <c r="I19" s="29"/>
      <c r="J19" s="2"/>
    </row>
    <row r="20" spans="1:10">
      <c r="A20" s="24"/>
      <c r="B20" s="22"/>
      <c r="C20" s="25" t="s">
        <v>17</v>
      </c>
      <c r="D20" s="26">
        <v>0</v>
      </c>
      <c r="E20" s="27">
        <f>ROUND(D20*E18,2)</f>
        <v>0</v>
      </c>
      <c r="F20" s="30"/>
      <c r="G20" s="31"/>
      <c r="H20" s="31"/>
      <c r="I20" s="31"/>
      <c r="J20" s="2"/>
    </row>
    <row r="21" spans="1:10">
      <c r="A21" s="24"/>
      <c r="B21" s="22"/>
      <c r="C21" s="32" t="s">
        <v>18</v>
      </c>
      <c r="D21" s="33">
        <v>0</v>
      </c>
      <c r="E21" s="27">
        <f>ROUND(D21*E18,2)</f>
        <v>0</v>
      </c>
      <c r="F21" s="30"/>
      <c r="G21" s="31"/>
      <c r="H21" s="31"/>
      <c r="I21" s="31"/>
      <c r="J21" s="2"/>
    </row>
    <row r="22" spans="1:10">
      <c r="A22" s="34"/>
      <c r="B22" s="22"/>
      <c r="C22" s="116" t="s">
        <v>19</v>
      </c>
      <c r="D22" s="117"/>
      <c r="E22" s="35">
        <f>SUM(E18:E21)</f>
        <v>0</v>
      </c>
      <c r="F22" s="30"/>
      <c r="G22" s="31"/>
      <c r="H22" s="31"/>
      <c r="I22" s="31"/>
      <c r="J22" s="4"/>
    </row>
    <row r="23" spans="1:10">
      <c r="A23" s="36"/>
      <c r="B23" s="36"/>
      <c r="C23" s="36"/>
      <c r="D23" s="37"/>
      <c r="E23" s="38"/>
      <c r="F23" s="8"/>
      <c r="G23" s="8"/>
      <c r="H23" s="8"/>
      <c r="I23" s="8"/>
      <c r="J23" s="4"/>
    </row>
    <row r="24" spans="1:10">
      <c r="A24" s="8"/>
      <c r="B24" s="8"/>
      <c r="C24" s="8"/>
      <c r="D24" s="8"/>
      <c r="E24" s="8"/>
      <c r="F24" s="8"/>
      <c r="G24" s="8"/>
      <c r="H24" s="8"/>
      <c r="I24" s="13"/>
      <c r="J24" s="4"/>
    </row>
    <row r="25" spans="1:10">
      <c r="A25" s="6"/>
      <c r="B25" s="6"/>
      <c r="C25" s="6"/>
      <c r="D25" s="6"/>
      <c r="E25" s="6"/>
      <c r="F25" s="6"/>
      <c r="G25" s="6"/>
      <c r="H25" s="6"/>
      <c r="I25" s="6"/>
    </row>
    <row r="26" spans="1:10">
      <c r="A26" s="5"/>
      <c r="B26" s="115" t="s">
        <v>20</v>
      </c>
      <c r="C26" s="115"/>
      <c r="D26" s="8"/>
      <c r="E26" s="8"/>
      <c r="F26" s="8"/>
      <c r="G26" s="8"/>
      <c r="H26" s="8"/>
      <c r="I26" s="8"/>
    </row>
    <row r="27" spans="1:10">
      <c r="A27" s="6"/>
      <c r="B27" s="114" t="s">
        <v>21</v>
      </c>
      <c r="C27" s="114"/>
      <c r="D27" s="6"/>
      <c r="E27" s="6"/>
      <c r="F27" s="6"/>
      <c r="G27" s="6"/>
      <c r="H27" s="6"/>
      <c r="I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</row>
    <row r="29" spans="1:10">
      <c r="A29" s="6"/>
      <c r="B29" s="6"/>
      <c r="C29" s="6"/>
      <c r="D29" s="8"/>
      <c r="E29" s="8"/>
      <c r="F29" s="8"/>
      <c r="G29" s="8"/>
      <c r="H29" s="8"/>
      <c r="I29" s="8"/>
    </row>
    <row r="30" spans="1:10">
      <c r="A30" s="6"/>
      <c r="B30" s="6" t="s">
        <v>22</v>
      </c>
      <c r="C30" s="6"/>
      <c r="D30" s="8"/>
      <c r="E30" s="39"/>
      <c r="F30" s="8"/>
      <c r="G30" s="8"/>
      <c r="H30" s="8"/>
      <c r="I30" s="40"/>
    </row>
    <row r="31" spans="1:10">
      <c r="A31" s="6"/>
      <c r="B31" s="114" t="s">
        <v>21</v>
      </c>
      <c r="C31" s="114"/>
      <c r="D31" s="6"/>
      <c r="E31" s="6"/>
      <c r="F31" s="6"/>
      <c r="G31" s="6"/>
      <c r="H31" s="6"/>
      <c r="I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7" t="s">
        <v>23</v>
      </c>
      <c r="C33" s="6"/>
      <c r="D33" s="6"/>
      <c r="E33" s="6"/>
      <c r="F33" s="6"/>
      <c r="G33" s="6"/>
      <c r="H33" s="6"/>
      <c r="I33" s="6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A35" s="6"/>
      <c r="B35" s="112" t="s">
        <v>24</v>
      </c>
      <c r="C35" s="112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</sheetData>
  <mergeCells count="23">
    <mergeCell ref="B35:C35"/>
    <mergeCell ref="C12:D12"/>
    <mergeCell ref="C13:D13"/>
    <mergeCell ref="B27:C27"/>
    <mergeCell ref="B31:C31"/>
    <mergeCell ref="B26:C26"/>
    <mergeCell ref="C22:D22"/>
    <mergeCell ref="C1:I1"/>
    <mergeCell ref="I15:I16"/>
    <mergeCell ref="C15:D16"/>
    <mergeCell ref="C17:D17"/>
    <mergeCell ref="C18:D18"/>
    <mergeCell ref="A7:C7"/>
    <mergeCell ref="F15:H15"/>
    <mergeCell ref="A2:I2"/>
    <mergeCell ref="A3:I3"/>
    <mergeCell ref="A15:A16"/>
    <mergeCell ref="A4:I4"/>
    <mergeCell ref="E15:E16"/>
    <mergeCell ref="B15:B16"/>
    <mergeCell ref="A8:C8"/>
    <mergeCell ref="A9:C9"/>
    <mergeCell ref="A10:C10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33"/>
  <sheetViews>
    <sheetView tabSelected="1" topLeftCell="A79" zoomScaleNormal="100" workbookViewId="0">
      <selection activeCell="Q112" sqref="Q112"/>
    </sheetView>
  </sheetViews>
  <sheetFormatPr defaultColWidth="9.140625" defaultRowHeight="12.75"/>
  <cols>
    <col min="1" max="1" width="7.5703125" style="42" customWidth="1"/>
    <col min="2" max="2" width="49.28515625" style="42" customWidth="1"/>
    <col min="3" max="3" width="6.28515625" style="42" customWidth="1"/>
    <col min="4" max="4" width="8.5703125" style="42" bestFit="1" customWidth="1"/>
    <col min="5" max="6" width="9.42578125" style="42" customWidth="1"/>
    <col min="7" max="7" width="10.5703125" style="42" customWidth="1"/>
    <col min="8" max="8" width="9" style="42" customWidth="1"/>
    <col min="9" max="9" width="8.42578125" style="42" bestFit="1" customWidth="1"/>
    <col min="10" max="10" width="9.28515625" style="42" customWidth="1"/>
    <col min="11" max="11" width="8.85546875" style="42" customWidth="1"/>
    <col min="12" max="13" width="10.28515625" style="42" customWidth="1"/>
    <col min="14" max="14" width="8.42578125" style="42" bestFit="1" customWidth="1"/>
    <col min="15" max="15" width="10.7109375" style="42" bestFit="1" customWidth="1"/>
    <col min="16" max="16384" width="9.140625" style="42"/>
  </cols>
  <sheetData>
    <row r="1" spans="1:15" ht="15">
      <c r="L1" s="132" t="s">
        <v>25</v>
      </c>
      <c r="M1" s="132"/>
      <c r="N1" s="132"/>
      <c r="O1" s="132"/>
    </row>
    <row r="2" spans="1:15" ht="15">
      <c r="L2" s="132" t="s">
        <v>26</v>
      </c>
      <c r="M2" s="132"/>
      <c r="N2" s="132"/>
      <c r="O2" s="132"/>
    </row>
    <row r="3" spans="1:15" ht="15.75" customHeight="1">
      <c r="A3" s="133" t="s">
        <v>27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31.5" customHeight="1">
      <c r="A4" s="133" t="s">
        <v>28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ht="15.7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4.2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5" ht="14.2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5" ht="14.1" customHeight="1">
      <c r="A8" s="136" t="s">
        <v>29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ht="14.1" customHeight="1">
      <c r="A9" s="136" t="s">
        <v>30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ht="12.75" customHeight="1">
      <c r="A10" s="135" t="s">
        <v>31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1:15" ht="15">
      <c r="A11" s="138" t="s">
        <v>32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</row>
    <row r="12" spans="1:15" ht="1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12.6" customHeight="1">
      <c r="A13" s="140" t="s">
        <v>33</v>
      </c>
      <c r="B13" s="140"/>
      <c r="C13" s="1" t="s">
        <v>34</v>
      </c>
      <c r="D13" s="45"/>
      <c r="E13" s="45">
        <f>O125</f>
        <v>0</v>
      </c>
      <c r="F13" s="45" t="s">
        <v>35</v>
      </c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15">
      <c r="A15" s="44"/>
      <c r="B15" s="44"/>
      <c r="C15" s="44"/>
      <c r="D15" s="44"/>
      <c r="E15" s="44"/>
      <c r="F15" s="44"/>
      <c r="G15" s="44"/>
      <c r="H15" s="44"/>
      <c r="I15" s="44"/>
      <c r="J15" s="134" t="s">
        <v>36</v>
      </c>
      <c r="K15" s="134"/>
      <c r="L15" s="134"/>
      <c r="M15" s="134"/>
      <c r="N15" s="134"/>
      <c r="O15" s="134"/>
    </row>
    <row r="16" spans="1:15" ht="12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131"/>
      <c r="L16" s="131"/>
      <c r="M16" s="131"/>
      <c r="N16" s="131"/>
      <c r="O16" s="131"/>
    </row>
    <row r="17" spans="1:15" ht="12.75" customHeight="1">
      <c r="A17" s="121" t="s">
        <v>37</v>
      </c>
      <c r="B17" s="121" t="s">
        <v>38</v>
      </c>
      <c r="C17" s="121" t="s">
        <v>39</v>
      </c>
      <c r="D17" s="121" t="s">
        <v>40</v>
      </c>
      <c r="E17" s="126" t="s">
        <v>41</v>
      </c>
      <c r="F17" s="127"/>
      <c r="G17" s="127"/>
      <c r="H17" s="127"/>
      <c r="I17" s="127"/>
      <c r="J17" s="128"/>
      <c r="K17" s="126" t="s">
        <v>42</v>
      </c>
      <c r="L17" s="127"/>
      <c r="M17" s="127"/>
      <c r="N17" s="127"/>
      <c r="O17" s="128"/>
    </row>
    <row r="18" spans="1:15" ht="51.75">
      <c r="A18" s="122"/>
      <c r="B18" s="122"/>
      <c r="C18" s="122"/>
      <c r="D18" s="122"/>
      <c r="E18" s="47" t="s">
        <v>43</v>
      </c>
      <c r="F18" s="47" t="s">
        <v>44</v>
      </c>
      <c r="G18" s="47" t="s">
        <v>45</v>
      </c>
      <c r="H18" s="47" t="s">
        <v>46</v>
      </c>
      <c r="I18" s="47" t="s">
        <v>47</v>
      </c>
      <c r="J18" s="47" t="s">
        <v>48</v>
      </c>
      <c r="K18" s="48" t="s">
        <v>49</v>
      </c>
      <c r="L18" s="48" t="s">
        <v>45</v>
      </c>
      <c r="M18" s="48" t="s">
        <v>46</v>
      </c>
      <c r="N18" s="48" t="s">
        <v>47</v>
      </c>
      <c r="O18" s="48" t="s">
        <v>50</v>
      </c>
    </row>
    <row r="19" spans="1:15" ht="14.25" thickBot="1">
      <c r="A19" s="49">
        <v>1</v>
      </c>
      <c r="B19" s="49">
        <v>2</v>
      </c>
      <c r="C19" s="50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  <c r="L19" s="49">
        <v>12</v>
      </c>
      <c r="M19" s="49">
        <v>13</v>
      </c>
      <c r="N19" s="49">
        <v>14</v>
      </c>
      <c r="O19" s="49">
        <v>15</v>
      </c>
    </row>
    <row r="20" spans="1:15" ht="13.5" thickTop="1">
      <c r="A20" s="47"/>
      <c r="B20" s="51" t="s">
        <v>51</v>
      </c>
      <c r="C20" s="52"/>
      <c r="D20" s="52"/>
      <c r="E20" s="52"/>
      <c r="F20" s="52"/>
      <c r="G20" s="53"/>
      <c r="H20" s="52"/>
      <c r="I20" s="52"/>
      <c r="J20" s="54"/>
      <c r="K20" s="55"/>
      <c r="L20" s="56"/>
      <c r="M20" s="56"/>
      <c r="N20" s="56"/>
      <c r="O20" s="56"/>
    </row>
    <row r="21" spans="1:15">
      <c r="A21" s="57"/>
      <c r="B21" s="58" t="s">
        <v>52</v>
      </c>
      <c r="C21" s="59" t="s">
        <v>53</v>
      </c>
      <c r="D21" s="60">
        <v>65.739999999999995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>
      <c r="A22" s="57"/>
      <c r="B22" s="61" t="s">
        <v>54</v>
      </c>
      <c r="C22" s="59" t="s">
        <v>53</v>
      </c>
      <c r="D22" s="60">
        <v>65.739999999999995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>
      <c r="A23" s="57"/>
      <c r="B23" s="61" t="s">
        <v>55</v>
      </c>
      <c r="C23" s="59" t="s">
        <v>53</v>
      </c>
      <c r="D23" s="60">
        <v>65.739999999999995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>
      <c r="A24" s="57"/>
      <c r="B24" s="63" t="s">
        <v>56</v>
      </c>
      <c r="C24" s="59" t="s">
        <v>53</v>
      </c>
      <c r="D24" s="60">
        <v>65.739999999999995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>
      <c r="A25" s="64"/>
      <c r="B25" s="65" t="s">
        <v>57</v>
      </c>
      <c r="C25" s="59" t="s">
        <v>53</v>
      </c>
      <c r="D25" s="60">
        <v>65.739999999999995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>
      <c r="A26" s="64"/>
      <c r="B26" s="65" t="s">
        <v>58</v>
      </c>
      <c r="C26" s="59" t="s">
        <v>53</v>
      </c>
      <c r="D26" s="60">
        <v>65.739999999999995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>
      <c r="A27" s="64"/>
      <c r="B27" s="65" t="s">
        <v>59</v>
      </c>
      <c r="C27" s="59" t="s">
        <v>53</v>
      </c>
      <c r="D27" s="60">
        <v>65.739999999999995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>
      <c r="A28" s="64"/>
      <c r="B28" s="65" t="s">
        <v>60</v>
      </c>
      <c r="C28" s="59" t="s">
        <v>53</v>
      </c>
      <c r="D28" s="60">
        <v>65.739999999999995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>
      <c r="A29" s="64"/>
      <c r="B29" s="65" t="s">
        <v>58</v>
      </c>
      <c r="C29" s="59" t="s">
        <v>53</v>
      </c>
      <c r="D29" s="60">
        <v>65.739999999999995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>
      <c r="A30" s="64"/>
      <c r="B30" s="65" t="s">
        <v>61</v>
      </c>
      <c r="C30" s="59" t="s">
        <v>53</v>
      </c>
      <c r="D30" s="60">
        <v>65.739999999999995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>
      <c r="A31" s="57"/>
      <c r="B31" s="66" t="s">
        <v>62</v>
      </c>
      <c r="C31" s="59" t="s">
        <v>53</v>
      </c>
      <c r="D31" s="60">
        <v>29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>
      <c r="A32" s="64"/>
      <c r="B32" s="65" t="s">
        <v>63</v>
      </c>
      <c r="C32" s="59" t="s">
        <v>64</v>
      </c>
      <c r="D32" s="60">
        <v>29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>
      <c r="A33" s="64"/>
      <c r="B33" s="65" t="s">
        <v>65</v>
      </c>
      <c r="C33" s="59" t="s">
        <v>64</v>
      </c>
      <c r="D33" s="60">
        <v>29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>
      <c r="A34" s="57"/>
      <c r="B34" s="61" t="s">
        <v>66</v>
      </c>
      <c r="C34" s="59" t="s">
        <v>53</v>
      </c>
      <c r="D34" s="60">
        <v>29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>
      <c r="A35" s="64"/>
      <c r="B35" s="65" t="s">
        <v>67</v>
      </c>
      <c r="C35" s="59" t="s">
        <v>53</v>
      </c>
      <c r="D35" s="60">
        <v>29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>
      <c r="A36" s="64"/>
      <c r="B36" s="65" t="s">
        <v>68</v>
      </c>
      <c r="C36" s="59" t="s">
        <v>53</v>
      </c>
      <c r="D36" s="60">
        <v>31.9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A37" s="64"/>
      <c r="B37" s="65" t="s">
        <v>69</v>
      </c>
      <c r="C37" s="59" t="s">
        <v>64</v>
      </c>
      <c r="D37" s="60">
        <v>31.9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>
      <c r="A38" s="64"/>
      <c r="B38" s="67" t="s">
        <v>70</v>
      </c>
      <c r="C38" s="59" t="s">
        <v>53</v>
      </c>
      <c r="D38" s="60">
        <v>31.9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>
      <c r="A39" s="64"/>
      <c r="B39" s="67" t="s">
        <v>71</v>
      </c>
      <c r="C39" s="59"/>
      <c r="D39" s="60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>
      <c r="A40" s="64"/>
      <c r="B40" s="65" t="s">
        <v>72</v>
      </c>
      <c r="C40" s="59" t="s">
        <v>73</v>
      </c>
      <c r="D40" s="68">
        <v>7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>
      <c r="A41" s="64"/>
      <c r="B41" s="65" t="s">
        <v>74</v>
      </c>
      <c r="C41" s="59" t="s">
        <v>73</v>
      </c>
      <c r="D41" s="68">
        <v>6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>
      <c r="A42" s="57"/>
      <c r="B42" s="65" t="s">
        <v>75</v>
      </c>
      <c r="C42" s="59" t="s">
        <v>64</v>
      </c>
      <c r="D42" s="60">
        <v>50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>
      <c r="A43" s="64"/>
      <c r="B43" s="67" t="s">
        <v>76</v>
      </c>
      <c r="C43" s="59" t="s">
        <v>73</v>
      </c>
      <c r="D43" s="68">
        <v>1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>
      <c r="A44" s="64"/>
      <c r="B44" s="67" t="s">
        <v>77</v>
      </c>
      <c r="C44" s="59" t="s">
        <v>78</v>
      </c>
      <c r="D44" s="68">
        <v>2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>
      <c r="A45" s="57"/>
      <c r="B45" s="66" t="s">
        <v>79</v>
      </c>
      <c r="C45" s="59" t="s">
        <v>80</v>
      </c>
      <c r="D45" s="68">
        <v>2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>
      <c r="A46" s="64"/>
      <c r="B46" s="69" t="s">
        <v>81</v>
      </c>
      <c r="C46" s="59" t="s">
        <v>80</v>
      </c>
      <c r="D46" s="68">
        <v>10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>
      <c r="A47" s="64"/>
      <c r="B47" s="69" t="s">
        <v>82</v>
      </c>
      <c r="C47" s="70" t="s">
        <v>78</v>
      </c>
      <c r="D47" s="68">
        <v>1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>
      <c r="A48" s="57"/>
      <c r="B48" s="47" t="s">
        <v>83</v>
      </c>
      <c r="C48" s="59"/>
      <c r="D48" s="60"/>
      <c r="E48" s="62"/>
      <c r="F48" s="62"/>
      <c r="G48" s="62"/>
      <c r="H48" s="62"/>
      <c r="I48" s="62"/>
      <c r="J48" s="62"/>
      <c r="K48" s="62"/>
      <c r="L48" s="71"/>
      <c r="M48" s="71"/>
      <c r="N48" s="71"/>
      <c r="O48" s="71"/>
    </row>
    <row r="49" spans="1:15">
      <c r="A49" s="64"/>
      <c r="B49" s="67" t="s">
        <v>52</v>
      </c>
      <c r="C49" s="59" t="s">
        <v>53</v>
      </c>
      <c r="D49" s="60">
        <v>53.75</v>
      </c>
      <c r="E49" s="7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>
      <c r="A50" s="64"/>
      <c r="B50" s="65" t="s">
        <v>54</v>
      </c>
      <c r="C50" s="59" t="s">
        <v>53</v>
      </c>
      <c r="D50" s="60">
        <v>53.75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>
      <c r="A51" s="64"/>
      <c r="B51" s="65" t="s">
        <v>55</v>
      </c>
      <c r="C51" s="59" t="s">
        <v>53</v>
      </c>
      <c r="D51" s="60">
        <v>53.75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>
      <c r="A52" s="64"/>
      <c r="B52" s="65" t="s">
        <v>56</v>
      </c>
      <c r="C52" s="59" t="s">
        <v>53</v>
      </c>
      <c r="D52" s="60">
        <v>53.75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>
      <c r="A53" s="64"/>
      <c r="B53" s="65" t="s">
        <v>57</v>
      </c>
      <c r="C53" s="59" t="s">
        <v>53</v>
      </c>
      <c r="D53" s="60">
        <v>53.75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>
      <c r="A54" s="64"/>
      <c r="B54" s="65" t="s">
        <v>58</v>
      </c>
      <c r="C54" s="59" t="s">
        <v>53</v>
      </c>
      <c r="D54" s="60">
        <v>53.75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>
      <c r="A55" s="64"/>
      <c r="B55" s="65" t="s">
        <v>59</v>
      </c>
      <c r="C55" s="59" t="s">
        <v>53</v>
      </c>
      <c r="D55" s="60">
        <v>53.75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>
      <c r="A56" s="64"/>
      <c r="B56" s="65" t="s">
        <v>60</v>
      </c>
      <c r="C56" s="59" t="s">
        <v>53</v>
      </c>
      <c r="D56" s="60">
        <v>53.75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>
      <c r="A57" s="64"/>
      <c r="B57" s="65" t="s">
        <v>58</v>
      </c>
      <c r="C57" s="59" t="s">
        <v>53</v>
      </c>
      <c r="D57" s="60">
        <v>53.75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>
      <c r="A58" s="64"/>
      <c r="B58" s="65" t="s">
        <v>61</v>
      </c>
      <c r="C58" s="59" t="s">
        <v>53</v>
      </c>
      <c r="D58" s="60">
        <v>53.75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>
      <c r="A59" s="64"/>
      <c r="B59" s="67" t="s">
        <v>62</v>
      </c>
      <c r="C59" s="59" t="s">
        <v>53</v>
      </c>
      <c r="D59" s="60">
        <v>18.399999999999999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>
      <c r="A60" s="64"/>
      <c r="B60" s="65" t="s">
        <v>63</v>
      </c>
      <c r="C60" s="59" t="s">
        <v>64</v>
      </c>
      <c r="D60" s="60">
        <v>18.399999999999999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>
      <c r="A61" s="64"/>
      <c r="B61" s="65" t="s">
        <v>65</v>
      </c>
      <c r="C61" s="59" t="s">
        <v>64</v>
      </c>
      <c r="D61" s="60">
        <v>18.399999999999999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>
      <c r="A62" s="64"/>
      <c r="B62" s="65" t="s">
        <v>84</v>
      </c>
      <c r="C62" s="59" t="s">
        <v>53</v>
      </c>
      <c r="D62" s="60">
        <v>18.399999999999999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>
      <c r="A63" s="64"/>
      <c r="B63" s="65" t="s">
        <v>67</v>
      </c>
      <c r="C63" s="59" t="s">
        <v>53</v>
      </c>
      <c r="D63" s="60">
        <v>18.399999999999999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>
      <c r="A64" s="64"/>
      <c r="B64" s="65" t="s">
        <v>68</v>
      </c>
      <c r="C64" s="59" t="s">
        <v>53</v>
      </c>
      <c r="D64" s="60">
        <v>25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>
      <c r="A65" s="64"/>
      <c r="B65" s="65" t="s">
        <v>69</v>
      </c>
      <c r="C65" s="59" t="s">
        <v>64</v>
      </c>
      <c r="D65" s="60">
        <v>25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>
      <c r="A66" s="64"/>
      <c r="B66" s="67" t="s">
        <v>70</v>
      </c>
      <c r="C66" s="59" t="s">
        <v>53</v>
      </c>
      <c r="D66" s="60">
        <v>25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>
      <c r="A67" s="64"/>
      <c r="B67" s="67" t="s">
        <v>71</v>
      </c>
      <c r="C67" s="59"/>
      <c r="D67" s="60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>
      <c r="A68" s="64"/>
      <c r="B68" s="65" t="s">
        <v>85</v>
      </c>
      <c r="C68" s="59" t="s">
        <v>64</v>
      </c>
      <c r="D68" s="60">
        <v>15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>
      <c r="A69" s="64"/>
      <c r="B69" s="65" t="s">
        <v>86</v>
      </c>
      <c r="C69" s="59" t="s">
        <v>64</v>
      </c>
      <c r="D69" s="60">
        <v>35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>
      <c r="A70" s="64"/>
      <c r="B70" s="65" t="s">
        <v>87</v>
      </c>
      <c r="C70" s="59" t="s">
        <v>64</v>
      </c>
      <c r="D70" s="60">
        <v>15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>
      <c r="A71" s="64"/>
      <c r="B71" s="65" t="s">
        <v>88</v>
      </c>
      <c r="C71" s="59" t="s">
        <v>73</v>
      </c>
      <c r="D71" s="68">
        <v>6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>
      <c r="A72" s="64"/>
      <c r="B72" s="65" t="s">
        <v>74</v>
      </c>
      <c r="C72" s="59" t="s">
        <v>73</v>
      </c>
      <c r="D72" s="68">
        <v>4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>
      <c r="A73" s="64"/>
      <c r="B73" s="67" t="s">
        <v>76</v>
      </c>
      <c r="C73" s="59" t="s">
        <v>73</v>
      </c>
      <c r="D73" s="68">
        <v>1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>
      <c r="A74" s="64"/>
      <c r="B74" s="67" t="s">
        <v>77</v>
      </c>
      <c r="C74" s="59" t="s">
        <v>78</v>
      </c>
      <c r="D74" s="68">
        <v>2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>
      <c r="A75" s="64"/>
      <c r="B75" s="67" t="s">
        <v>89</v>
      </c>
      <c r="C75" s="59" t="s">
        <v>78</v>
      </c>
      <c r="D75" s="68">
        <v>1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>
      <c r="A76" s="64"/>
      <c r="B76" s="67" t="s">
        <v>90</v>
      </c>
      <c r="C76" s="59" t="s">
        <v>80</v>
      </c>
      <c r="D76" s="60">
        <v>2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>
      <c r="A77" s="64"/>
      <c r="B77" s="67" t="s">
        <v>91</v>
      </c>
      <c r="C77" s="59" t="s">
        <v>80</v>
      </c>
      <c r="D77" s="60">
        <v>10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>
      <c r="A78" s="64"/>
      <c r="B78" s="67" t="s">
        <v>82</v>
      </c>
      <c r="C78" s="59" t="s">
        <v>78</v>
      </c>
      <c r="D78" s="68">
        <v>1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>
      <c r="A79" s="64"/>
      <c r="B79" s="56" t="s">
        <v>92</v>
      </c>
      <c r="C79" s="59"/>
      <c r="D79" s="60"/>
      <c r="E79" s="72"/>
      <c r="F79" s="62"/>
      <c r="G79" s="62"/>
      <c r="H79" s="62"/>
      <c r="I79" s="62"/>
      <c r="J79" s="62"/>
      <c r="K79" s="62"/>
      <c r="L79" s="71"/>
      <c r="M79" s="71"/>
      <c r="N79" s="71"/>
      <c r="O79" s="71"/>
    </row>
    <row r="80" spans="1:15">
      <c r="A80" s="64"/>
      <c r="B80" s="67" t="s">
        <v>52</v>
      </c>
      <c r="C80" s="59" t="s">
        <v>53</v>
      </c>
      <c r="D80" s="60">
        <v>24.2</v>
      </c>
      <c r="E80" s="7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>
      <c r="A81" s="64"/>
      <c r="B81" s="65" t="s">
        <v>54</v>
      </c>
      <c r="C81" s="59" t="s">
        <v>53</v>
      </c>
      <c r="D81" s="60">
        <v>24.2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>
      <c r="A82" s="64"/>
      <c r="B82" s="65" t="s">
        <v>55</v>
      </c>
      <c r="C82" s="59" t="s">
        <v>53</v>
      </c>
      <c r="D82" s="60">
        <v>24.2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>
      <c r="A83" s="64"/>
      <c r="B83" s="65" t="s">
        <v>56</v>
      </c>
      <c r="C83" s="59" t="s">
        <v>53</v>
      </c>
      <c r="D83" s="60">
        <v>24.2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>
      <c r="A84" s="64"/>
      <c r="B84" s="65" t="s">
        <v>57</v>
      </c>
      <c r="C84" s="59" t="s">
        <v>53</v>
      </c>
      <c r="D84" s="60">
        <v>24.2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>
      <c r="A85" s="64"/>
      <c r="B85" s="65" t="s">
        <v>58</v>
      </c>
      <c r="C85" s="59" t="s">
        <v>53</v>
      </c>
      <c r="D85" s="60">
        <v>24.2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>
      <c r="A86" s="64"/>
      <c r="B86" s="65" t="s">
        <v>59</v>
      </c>
      <c r="C86" s="59" t="s">
        <v>53</v>
      </c>
      <c r="D86" s="60">
        <v>24.2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>
      <c r="A87" s="64"/>
      <c r="B87" s="65" t="s">
        <v>60</v>
      </c>
      <c r="C87" s="59" t="s">
        <v>53</v>
      </c>
      <c r="D87" s="60">
        <v>24.2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>
      <c r="A88" s="64"/>
      <c r="B88" s="65" t="s">
        <v>58</v>
      </c>
      <c r="C88" s="59" t="s">
        <v>53</v>
      </c>
      <c r="D88" s="60">
        <v>24.2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>
      <c r="A89" s="64"/>
      <c r="B89" s="65" t="s">
        <v>61</v>
      </c>
      <c r="C89" s="59" t="s">
        <v>53</v>
      </c>
      <c r="D89" s="60">
        <v>24.2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>
      <c r="A90" s="64"/>
      <c r="B90" s="56" t="s">
        <v>93</v>
      </c>
      <c r="C90" s="59"/>
      <c r="D90" s="60"/>
      <c r="E90" s="7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>
      <c r="A91" s="64"/>
      <c r="B91" s="67" t="s">
        <v>52</v>
      </c>
      <c r="C91" s="59" t="s">
        <v>53</v>
      </c>
      <c r="D91" s="60">
        <v>4.5999999999999996</v>
      </c>
      <c r="E91" s="7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>
      <c r="A92" s="64"/>
      <c r="B92" s="65" t="s">
        <v>54</v>
      </c>
      <c r="C92" s="59" t="s">
        <v>53</v>
      </c>
      <c r="D92" s="60">
        <v>4.5999999999999996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>
      <c r="A93" s="64"/>
      <c r="B93" s="65" t="s">
        <v>55</v>
      </c>
      <c r="C93" s="59" t="s">
        <v>53</v>
      </c>
      <c r="D93" s="60">
        <v>4.5999999999999996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>
      <c r="A94" s="64"/>
      <c r="B94" s="65" t="s">
        <v>56</v>
      </c>
      <c r="C94" s="59" t="s">
        <v>53</v>
      </c>
      <c r="D94" s="60">
        <v>4.5999999999999996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>
      <c r="A95" s="64"/>
      <c r="B95" s="65" t="s">
        <v>57</v>
      </c>
      <c r="C95" s="59" t="s">
        <v>53</v>
      </c>
      <c r="D95" s="60">
        <v>4.5999999999999996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>
      <c r="A96" s="64"/>
      <c r="B96" s="65" t="s">
        <v>58</v>
      </c>
      <c r="C96" s="59" t="s">
        <v>53</v>
      </c>
      <c r="D96" s="60">
        <v>4.5999999999999996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>
      <c r="A97" s="64"/>
      <c r="B97" s="65" t="s">
        <v>59</v>
      </c>
      <c r="C97" s="59" t="s">
        <v>53</v>
      </c>
      <c r="D97" s="60">
        <v>4.5999999999999996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>
      <c r="A98" s="64"/>
      <c r="B98" s="65" t="s">
        <v>60</v>
      </c>
      <c r="C98" s="59" t="s">
        <v>53</v>
      </c>
      <c r="D98" s="60">
        <v>4.5999999999999996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>
      <c r="A99" s="64"/>
      <c r="B99" s="65" t="s">
        <v>58</v>
      </c>
      <c r="C99" s="59" t="s">
        <v>53</v>
      </c>
      <c r="D99" s="60">
        <v>4.5999999999999996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>
      <c r="A100" s="64"/>
      <c r="B100" s="65" t="s">
        <v>61</v>
      </c>
      <c r="C100" s="59" t="s">
        <v>53</v>
      </c>
      <c r="D100" s="60">
        <v>4.5999999999999996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>
      <c r="A101" s="64"/>
      <c r="B101" s="67" t="s">
        <v>91</v>
      </c>
      <c r="C101" s="59" t="s">
        <v>80</v>
      </c>
      <c r="D101" s="68">
        <v>3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>
      <c r="A102" s="64"/>
      <c r="B102" s="67" t="s">
        <v>82</v>
      </c>
      <c r="C102" s="59" t="s">
        <v>78</v>
      </c>
      <c r="D102" s="68">
        <v>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>
      <c r="A103" s="64"/>
      <c r="B103" s="56" t="s">
        <v>94</v>
      </c>
      <c r="C103" s="59"/>
      <c r="D103" s="60"/>
      <c r="E103" s="72"/>
      <c r="F103" s="62"/>
      <c r="G103" s="62"/>
      <c r="H103" s="62"/>
      <c r="I103" s="62"/>
      <c r="J103" s="62"/>
      <c r="K103" s="62"/>
      <c r="L103" s="71"/>
      <c r="M103" s="71"/>
      <c r="N103" s="71"/>
      <c r="O103" s="71"/>
    </row>
    <row r="104" spans="1:15">
      <c r="A104" s="64"/>
      <c r="B104" s="67" t="s">
        <v>95</v>
      </c>
      <c r="C104" s="59" t="s">
        <v>80</v>
      </c>
      <c r="D104" s="68">
        <v>24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>
      <c r="A105" s="64"/>
      <c r="B105" s="67" t="s">
        <v>96</v>
      </c>
      <c r="C105" s="59" t="s">
        <v>80</v>
      </c>
      <c r="D105" s="68">
        <v>8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>
      <c r="A106" s="64"/>
      <c r="B106" s="67" t="s">
        <v>97</v>
      </c>
      <c r="C106" s="59"/>
      <c r="D106" s="68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>
      <c r="A107" s="64"/>
      <c r="B107" s="65" t="s">
        <v>98</v>
      </c>
      <c r="C107" s="59" t="s">
        <v>80</v>
      </c>
      <c r="D107" s="68">
        <v>4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>
      <c r="A108" s="64"/>
      <c r="B108" s="65" t="s">
        <v>99</v>
      </c>
      <c r="C108" s="59" t="s">
        <v>100</v>
      </c>
      <c r="D108" s="68">
        <v>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>
      <c r="A109" s="64"/>
      <c r="B109" s="65" t="s">
        <v>101</v>
      </c>
      <c r="C109" s="59" t="s">
        <v>102</v>
      </c>
      <c r="D109" s="60">
        <v>5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>
      <c r="A110" s="64"/>
      <c r="B110" s="65" t="s">
        <v>103</v>
      </c>
      <c r="C110" s="59" t="s">
        <v>100</v>
      </c>
      <c r="D110" s="68">
        <v>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>
      <c r="A111" s="64"/>
      <c r="B111" s="65" t="s">
        <v>104</v>
      </c>
      <c r="C111" s="59" t="s">
        <v>53</v>
      </c>
      <c r="D111" s="60">
        <v>20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>
      <c r="A112" s="64"/>
      <c r="B112" s="67" t="s">
        <v>105</v>
      </c>
      <c r="C112" s="59"/>
      <c r="D112" s="60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6">
      <c r="A113" s="64"/>
      <c r="B113" s="65" t="s">
        <v>106</v>
      </c>
      <c r="C113" s="59" t="s">
        <v>78</v>
      </c>
      <c r="D113" s="68">
        <v>1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6">
      <c r="A114" s="64"/>
      <c r="B114" s="65" t="s">
        <v>107</v>
      </c>
      <c r="C114" s="59" t="s">
        <v>108</v>
      </c>
      <c r="D114" s="68">
        <v>3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6">
      <c r="A115" s="64"/>
      <c r="B115" s="65" t="s">
        <v>109</v>
      </c>
      <c r="C115" s="59" t="s">
        <v>73</v>
      </c>
      <c r="D115" s="68">
        <v>10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6">
      <c r="A116" s="64"/>
      <c r="B116" s="65" t="s">
        <v>110</v>
      </c>
      <c r="C116" s="59" t="s">
        <v>73</v>
      </c>
      <c r="D116" s="68">
        <v>3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6">
      <c r="A117" s="64"/>
      <c r="B117" s="65" t="s">
        <v>111</v>
      </c>
      <c r="C117" s="59" t="s">
        <v>102</v>
      </c>
      <c r="D117" s="60">
        <v>5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6">
      <c r="A118" s="64"/>
      <c r="B118" s="67" t="s">
        <v>112</v>
      </c>
      <c r="C118" s="59" t="s">
        <v>80</v>
      </c>
      <c r="D118" s="68">
        <v>8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6">
      <c r="A119" s="64"/>
      <c r="B119" s="67" t="s">
        <v>82</v>
      </c>
      <c r="C119" s="59" t="s">
        <v>78</v>
      </c>
      <c r="D119" s="68">
        <v>1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6" ht="13.5" thickBot="1">
      <c r="A120" s="73"/>
      <c r="B120" s="74"/>
      <c r="C120" s="75"/>
      <c r="D120" s="76"/>
      <c r="E120" s="77"/>
      <c r="F120" s="77"/>
      <c r="G120" s="77"/>
      <c r="H120" s="77"/>
      <c r="I120" s="77"/>
      <c r="J120" s="77"/>
      <c r="K120" s="78"/>
      <c r="L120" s="78"/>
      <c r="M120" s="78"/>
      <c r="N120" s="78"/>
      <c r="O120" s="78"/>
    </row>
    <row r="121" spans="1:16" ht="13.5" thickTop="1">
      <c r="A121" s="123" t="s">
        <v>113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79">
        <f>SUM(K20:K120)</f>
        <v>0</v>
      </c>
      <c r="L121" s="79">
        <f t="shared" ref="L121:O121" si="0">SUM(L20:L120)</f>
        <v>0</v>
      </c>
      <c r="M121" s="79">
        <f t="shared" si="0"/>
        <v>0</v>
      </c>
      <c r="N121" s="79">
        <f t="shared" si="0"/>
        <v>0</v>
      </c>
      <c r="O121" s="79">
        <f t="shared" si="0"/>
        <v>0</v>
      </c>
    </row>
    <row r="122" spans="1:16" ht="12.75" customHeight="1">
      <c r="A122" s="129" t="s">
        <v>114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80"/>
      <c r="L122" s="80"/>
      <c r="M122" s="80"/>
      <c r="N122" s="80"/>
      <c r="O122" s="80">
        <f>ROUND(O121*8%,2)</f>
        <v>0</v>
      </c>
    </row>
    <row r="123" spans="1:16" ht="12.75" customHeight="1">
      <c r="A123" s="130" t="s">
        <v>115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80"/>
      <c r="L123" s="80"/>
      <c r="M123" s="80"/>
      <c r="N123" s="80"/>
      <c r="O123" s="80">
        <f>ROUND(O122*10%,2)</f>
        <v>0</v>
      </c>
    </row>
    <row r="124" spans="1:16" ht="12.75" customHeight="1">
      <c r="A124" s="130" t="s">
        <v>116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80"/>
      <c r="L124" s="80"/>
      <c r="M124" s="80"/>
      <c r="N124" s="80"/>
      <c r="O124" s="80">
        <f>ROUND(O121*5%,2)</f>
        <v>0</v>
      </c>
    </row>
    <row r="125" spans="1:16" ht="12.75" customHeight="1">
      <c r="A125" s="124" t="s">
        <v>117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80"/>
      <c r="L125" s="80"/>
      <c r="M125" s="80"/>
      <c r="N125" s="80"/>
      <c r="O125" s="81">
        <f>O121+O122+O124</f>
        <v>0</v>
      </c>
      <c r="P125" s="82"/>
    </row>
    <row r="126" spans="1:16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</row>
    <row r="127" spans="1:16">
      <c r="A127" s="84"/>
      <c r="B127" s="84"/>
      <c r="C127" s="85"/>
      <c r="D127" s="85"/>
      <c r="E127" s="85"/>
      <c r="F127" s="85"/>
      <c r="G127" s="85"/>
      <c r="H127" s="85"/>
      <c r="I127" s="85"/>
      <c r="J127" s="85"/>
      <c r="K127" s="85"/>
      <c r="L127" s="84"/>
      <c r="M127" s="84"/>
      <c r="N127" s="84"/>
      <c r="O127" s="84"/>
    </row>
    <row r="128" spans="1:16">
      <c r="A128" s="41"/>
      <c r="B128" s="118" t="s">
        <v>118</v>
      </c>
      <c r="C128" s="118"/>
      <c r="D128" s="86"/>
      <c r="E128" s="86"/>
      <c r="F128" s="86"/>
      <c r="G128" s="86"/>
      <c r="H128" s="86"/>
      <c r="I128" s="86"/>
      <c r="J128" s="86"/>
      <c r="K128" s="86"/>
      <c r="L128" s="87"/>
      <c r="M128" s="87"/>
      <c r="N128" s="87"/>
      <c r="O128" s="87"/>
    </row>
    <row r="129" spans="1:15">
      <c r="A129" s="1"/>
      <c r="B129" s="119" t="s">
        <v>119</v>
      </c>
      <c r="C129" s="119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</row>
    <row r="130" spans="1:15">
      <c r="A130" s="1"/>
      <c r="B130" s="1"/>
      <c r="C130" s="1"/>
    </row>
    <row r="131" spans="1:15">
      <c r="A131" s="1"/>
      <c r="B131" s="120" t="s">
        <v>120</v>
      </c>
      <c r="C131" s="120"/>
    </row>
    <row r="132" spans="1:15">
      <c r="A132" s="1"/>
      <c r="B132" s="1"/>
      <c r="C132" s="1"/>
    </row>
    <row r="133" spans="1:15">
      <c r="A133" s="1"/>
    </row>
  </sheetData>
  <mergeCells count="28">
    <mergeCell ref="L1:O1"/>
    <mergeCell ref="L2:O2"/>
    <mergeCell ref="A3:O3"/>
    <mergeCell ref="A4:O4"/>
    <mergeCell ref="J15:O15"/>
    <mergeCell ref="A10:O10"/>
    <mergeCell ref="A5:O5"/>
    <mergeCell ref="A6:O6"/>
    <mergeCell ref="A11:O11"/>
    <mergeCell ref="A7:O7"/>
    <mergeCell ref="A8:O8"/>
    <mergeCell ref="A9:O9"/>
    <mergeCell ref="A13:B13"/>
    <mergeCell ref="K17:O17"/>
    <mergeCell ref="A122:J122"/>
    <mergeCell ref="A123:J123"/>
    <mergeCell ref="A124:J124"/>
    <mergeCell ref="K16:O16"/>
    <mergeCell ref="A17:A18"/>
    <mergeCell ref="B128:C128"/>
    <mergeCell ref="B129:C129"/>
    <mergeCell ref="B131:C131"/>
    <mergeCell ref="B17:B18"/>
    <mergeCell ref="A121:J121"/>
    <mergeCell ref="A125:J125"/>
    <mergeCell ref="E17:J17"/>
    <mergeCell ref="C17:C18"/>
    <mergeCell ref="D17:D18"/>
  </mergeCells>
  <phoneticPr fontId="11" type="noConversion"/>
  <pageMargins left="0.74803149606299213" right="0.74803149606299213" top="0.78740157480314965" bottom="0.51181102362204722" header="0.51181102362204722" footer="0.51181102362204722"/>
  <pageSetup paperSize="9" scale="75" fitToHeight="0" orientation="landscape" r:id="rId1"/>
  <headerFooter>
    <oddFooter>&amp;R&amp;"Times New Roman,Regular"&amp;9Lappuse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Sabiedrība "D Kubs"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Tāme</dc:title>
  <dc:subject/>
  <dc:creator>Tāmēšanas sistēma būvniecībā</dc:creator>
  <cp:keywords>Tāmēšanas sistēma būvniecībā</cp:keywords>
  <dc:description/>
  <cp:lastModifiedBy/>
  <cp:revision/>
  <dcterms:created xsi:type="dcterms:W3CDTF">2003-10-14T17:22:54Z</dcterms:created>
  <dcterms:modified xsi:type="dcterms:W3CDTF">2024-05-15T06:43:44Z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mCT.Renderer.Visible">
    <vt:lpwstr>false</vt:lpwstr>
  </property>
  <property fmtid="{D5CDD505-2E9C-101B-9397-08002B2CF9AE}" pid="3" name="BimCT.ModelTree.Visible">
    <vt:lpwstr>false</vt:lpwstr>
  </property>
  <property fmtid="{D5CDD505-2E9C-101B-9397-08002B2CF9AE}" pid="4" name="BimCT.Renderer.XRay">
    <vt:lpwstr>true</vt:lpwstr>
  </property>
  <property fmtid="{D5CDD505-2E9C-101B-9397-08002B2CF9AE}" pid="5" name="BimCT.Renderer.Width">
    <vt:lpwstr>600</vt:lpwstr>
  </property>
  <property fmtid="{D5CDD505-2E9C-101B-9397-08002B2CF9AE}" pid="6" name="BimCT.Renderer.DockPosition">
    <vt:lpwstr>2</vt:lpwstr>
  </property>
  <property fmtid="{D5CDD505-2E9C-101B-9397-08002B2CF9AE}" pid="7" name="BimCT.Renderer.ShadingMode">
    <vt:lpwstr>5</vt:lpwstr>
  </property>
  <property fmtid="{D5CDD505-2E9C-101B-9397-08002B2CF9AE}" pid="8" name="BimCT.ModelTree.Height">
    <vt:lpwstr>1019</vt:lpwstr>
  </property>
  <property fmtid="{D5CDD505-2E9C-101B-9397-08002B2CF9AE}" pid="9" name="BimCT.Renderer.Enhanced.Silhouettes">
    <vt:lpwstr>false</vt:lpwstr>
  </property>
  <property fmtid="{D5CDD505-2E9C-101B-9397-08002B2CF9AE}" pid="10" name="BimCT.Renderer.Height">
    <vt:lpwstr>1019</vt:lpwstr>
  </property>
  <property fmtid="{D5CDD505-2E9C-101B-9397-08002B2CF9AE}" pid="11" name="BimCT.Schema.Version">
    <vt:lpwstr>1.0</vt:lpwstr>
  </property>
  <property fmtid="{D5CDD505-2E9C-101B-9397-08002B2CF9AE}" pid="12" name="BimCT.ShowFPS">
    <vt:lpwstr>false</vt:lpwstr>
  </property>
  <property fmtid="{D5CDD505-2E9C-101B-9397-08002B2CF9AE}" pid="13" name="BimCT.ModelTree.Width">
    <vt:lpwstr>500</vt:lpwstr>
  </property>
  <property fmtid="{D5CDD505-2E9C-101B-9397-08002B2CF9AE}" pid="14" name="BimCT.Database.Id">
    <vt:lpwstr>d6c14a0b-0716-458d-a447-fec2033e9296</vt:lpwstr>
  </property>
  <property fmtid="{D5CDD505-2E9C-101B-9397-08002B2CF9AE}" pid="15" name="BimCT.ModelTree.DockPosition">
    <vt:lpwstr>0</vt:lpwstr>
  </property>
</Properties>
</file>